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765"/>
  </bookViews>
  <sheets>
    <sheet name="ТРАФАРЕТ" sheetId="1" r:id="rId1"/>
  </sheets>
  <calcPr calcId="124519"/>
</workbook>
</file>

<file path=xl/calcChain.xml><?xml version="1.0" encoding="utf-8"?>
<calcChain xmlns="http://schemas.openxmlformats.org/spreadsheetml/2006/main">
  <c r="G19" i="1"/>
  <c r="C20"/>
  <c r="C18"/>
  <c r="D20"/>
  <c r="D18"/>
  <c r="E20"/>
  <c r="E18"/>
  <c r="F20"/>
  <c r="F18"/>
  <c r="G20"/>
  <c r="G18"/>
  <c r="G21"/>
  <c r="G22"/>
  <c r="G23"/>
  <c r="G25"/>
  <c r="G26"/>
  <c r="D27"/>
  <c r="F27"/>
  <c r="C28"/>
  <c r="C27"/>
  <c r="D28"/>
  <c r="E28"/>
  <c r="E27"/>
  <c r="F28"/>
  <c r="G29"/>
  <c r="G30"/>
  <c r="G31"/>
  <c r="G32"/>
  <c r="G28"/>
  <c r="G27"/>
  <c r="G33"/>
  <c r="G34"/>
  <c r="E35"/>
  <c r="G36"/>
  <c r="G35"/>
  <c r="C37"/>
  <c r="C35"/>
  <c r="D37"/>
  <c r="E37"/>
  <c r="F37"/>
  <c r="F35"/>
  <c r="G38"/>
  <c r="G39"/>
  <c r="G40"/>
  <c r="G37"/>
  <c r="G41"/>
  <c r="G42"/>
  <c r="G43"/>
  <c r="G44"/>
  <c r="C45"/>
  <c r="D45"/>
  <c r="D35"/>
  <c r="E45"/>
  <c r="F45"/>
  <c r="G46"/>
  <c r="G47"/>
  <c r="G48"/>
  <c r="G45"/>
  <c r="G49"/>
  <c r="G50"/>
  <c r="G51"/>
  <c r="G52"/>
  <c r="F53"/>
  <c r="C54"/>
  <c r="D54"/>
  <c r="E54"/>
  <c r="E53"/>
  <c r="F54"/>
  <c r="G54"/>
  <c r="G55"/>
  <c r="G56"/>
  <c r="G53"/>
  <c r="G57"/>
  <c r="G58"/>
  <c r="G59"/>
  <c r="C60"/>
  <c r="C53"/>
  <c r="D60"/>
  <c r="D53"/>
  <c r="E60"/>
  <c r="F60"/>
  <c r="G61"/>
  <c r="G62"/>
  <c r="G63"/>
  <c r="G64"/>
  <c r="G60"/>
  <c r="G65"/>
  <c r="G66"/>
  <c r="G67"/>
  <c r="G68"/>
  <c r="G69"/>
  <c r="G70"/>
  <c r="G71"/>
  <c r="G72"/>
  <c r="F73"/>
  <c r="G74"/>
  <c r="G75"/>
  <c r="C76"/>
  <c r="C73"/>
  <c r="D76"/>
  <c r="D73"/>
  <c r="E76"/>
  <c r="E73"/>
  <c r="F76"/>
  <c r="G77"/>
  <c r="G78"/>
  <c r="G79"/>
  <c r="G80"/>
  <c r="G76"/>
  <c r="G73"/>
  <c r="C81"/>
  <c r="D81"/>
  <c r="E81"/>
  <c r="F81"/>
  <c r="G82"/>
  <c r="G83"/>
  <c r="G84"/>
  <c r="G81"/>
  <c r="G85"/>
  <c r="G86"/>
  <c r="G87"/>
  <c r="G88"/>
  <c r="G89"/>
  <c r="C91"/>
  <c r="D91"/>
  <c r="E91"/>
  <c r="F91"/>
  <c r="G92"/>
  <c r="G91"/>
  <c r="G93"/>
  <c r="G95"/>
  <c r="C96"/>
  <c r="C94" s="1"/>
  <c r="C90" s="1"/>
  <c r="C17" s="1"/>
  <c r="D96"/>
  <c r="D94"/>
  <c r="D90" s="1"/>
  <c r="D17" s="1"/>
  <c r="E96"/>
  <c r="E94" s="1"/>
  <c r="E90" s="1"/>
  <c r="E17" s="1"/>
  <c r="F96"/>
  <c r="G96"/>
  <c r="G94" s="1"/>
  <c r="G90" s="1"/>
  <c r="G17" s="1"/>
  <c r="G97"/>
  <c r="G98"/>
  <c r="G99"/>
  <c r="G100"/>
  <c r="G101"/>
  <c r="C102"/>
  <c r="D102"/>
  <c r="E102"/>
  <c r="F102"/>
  <c r="F94"/>
  <c r="F90" s="1"/>
  <c r="F17" s="1"/>
  <c r="G103"/>
  <c r="G104"/>
  <c r="G102"/>
  <c r="G105"/>
  <c r="G106"/>
  <c r="G107"/>
  <c r="G108"/>
  <c r="G24"/>
  <c r="F24"/>
  <c r="C24"/>
  <c r="E24"/>
  <c r="D24"/>
</calcChain>
</file>

<file path=xl/sharedStrings.xml><?xml version="1.0" encoding="utf-8"?>
<sst xmlns="http://schemas.openxmlformats.org/spreadsheetml/2006/main" count="176" uniqueCount="174">
  <si>
    <t>1</t>
  </si>
  <si>
    <t>Оплата труда и начисления на выплаты по оплате труда</t>
  </si>
  <si>
    <t>Заработная плата</t>
  </si>
  <si>
    <t>Прочие выплаты</t>
  </si>
  <si>
    <t>210</t>
  </si>
  <si>
    <t>212.11</t>
  </si>
  <si>
    <t>Начисления на выплаты по оплате труда</t>
  </si>
  <si>
    <t>Оплата работ, услуг</t>
  </si>
  <si>
    <t>Транспортные услуги</t>
  </si>
  <si>
    <t>Коммунальные услуги</t>
  </si>
  <si>
    <t>Оплата услуг отопления, горячего и холодного водоснабжения, предоставления газа и электроэнергии</t>
  </si>
  <si>
    <t>Оплата услуг отопления, ГВС</t>
  </si>
  <si>
    <t>Оплата потребления электрической энергии</t>
  </si>
  <si>
    <t>225.1</t>
  </si>
  <si>
    <t>225.21</t>
  </si>
  <si>
    <t>225.51</t>
  </si>
  <si>
    <t>225.54</t>
  </si>
  <si>
    <t>225.7</t>
  </si>
  <si>
    <t>225.9</t>
  </si>
  <si>
    <t>225.10</t>
  </si>
  <si>
    <t>226.1</t>
  </si>
  <si>
    <t>226.11</t>
  </si>
  <si>
    <t>Текущий ремонт</t>
  </si>
  <si>
    <t>Ремонт пожарной сигнализации</t>
  </si>
  <si>
    <t>Ремонт коммунальных сетей</t>
  </si>
  <si>
    <t>Текущий ремонт зданий и сооружений</t>
  </si>
  <si>
    <t>Пусконаладочные работы</t>
  </si>
  <si>
    <t>Расходы на техническое обслуживание пожарной сигнализации</t>
  </si>
  <si>
    <t>Ремонт и техническое обслуживание оборудования и техники</t>
  </si>
  <si>
    <t>Капитальный ремонт прочих объектов</t>
  </si>
  <si>
    <t>Диагностика и ремонт автомобильной техники</t>
  </si>
  <si>
    <t>Монтажные работы</t>
  </si>
  <si>
    <t>Услуги в области информационных технологий</t>
  </si>
  <si>
    <t>Типографские работы, услуги</t>
  </si>
  <si>
    <t>Медицинские услуги и санитарно-эпидемиологические работы и услуги (не связанные с содержанием имущества)</t>
  </si>
  <si>
    <t>Иные работы и услуги</t>
  </si>
  <si>
    <t>Экспертиза, авторский надзор</t>
  </si>
  <si>
    <t>Услуги банка по перечислению льгот и компенсаций</t>
  </si>
  <si>
    <t>Пособия по социальной помощи населения</t>
  </si>
  <si>
    <t>Прочие расходы</t>
  </si>
  <si>
    <t>Иные расходы</t>
  </si>
  <si>
    <t>Поступление нефинансовых активов</t>
  </si>
  <si>
    <t>Увеличение стоимости основных средств</t>
  </si>
  <si>
    <t>Приобретение (изготовление) основных средств</t>
  </si>
  <si>
    <t>Увеличение стоимости материальных запасов</t>
  </si>
  <si>
    <t>Горюче-смазочные материалы</t>
  </si>
  <si>
    <t>Строительные материалы</t>
  </si>
  <si>
    <t>Мягкий инвентарь</t>
  </si>
  <si>
    <t>Прочие материальные запасы</t>
  </si>
  <si>
    <t>226.72</t>
  </si>
  <si>
    <t>226.73</t>
  </si>
  <si>
    <t>226.9</t>
  </si>
  <si>
    <t>Наименование видов расходов и статей экономической классификации расходов</t>
  </si>
  <si>
    <t>код статьи</t>
  </si>
  <si>
    <t>Утв. бюджетные ассигнования на отчетный период</t>
  </si>
  <si>
    <t>Кассовые расходы с начала года</t>
  </si>
  <si>
    <t>Сальдо на конец отчетного периода</t>
  </si>
  <si>
    <t>Другие расходы по содержанию имущества</t>
  </si>
  <si>
    <t>ОТЧЕТ ОБ ИСПОЛНЕНИИ СМЕТЫ ДОХОДОВ И РАСХОДОВ УЧРЕЖДЕНИЙ И ОРГАНИЗАЦИЙ, ФИНАНСИРУЕМЫХ ИЗ БЮДЖЕТОВ СУБЪЕКТОВ РОССИЙСКОЙ ФЕДЕРАЦИИ И МЕСТНЫХ БЮДЖЕТОВ</t>
  </si>
  <si>
    <t>на</t>
  </si>
  <si>
    <t>Главный распорядитель</t>
  </si>
  <si>
    <t>Единица измерения руб, коп.</t>
  </si>
  <si>
    <t>Учреждение (раздел, подраздел, целевая статья)</t>
  </si>
  <si>
    <t>КОДЫ</t>
  </si>
  <si>
    <t>по ОКПО</t>
  </si>
  <si>
    <t>по ППП</t>
  </si>
  <si>
    <t>по ОКУД</t>
  </si>
  <si>
    <t>по ОКЕИ</t>
  </si>
  <si>
    <t>Утв.  ассигнования на год</t>
  </si>
  <si>
    <t>Доход с начала года</t>
  </si>
  <si>
    <t>4</t>
  </si>
  <si>
    <t>5</t>
  </si>
  <si>
    <t>6</t>
  </si>
  <si>
    <t>Другие экономические санкции</t>
  </si>
  <si>
    <t>Расходы при служебных командировках (суточные)</t>
  </si>
  <si>
    <t>Компенсация на лечение</t>
  </si>
  <si>
    <t>212.12</t>
  </si>
  <si>
    <t>Услуги  связи</t>
  </si>
  <si>
    <t xml:space="preserve">223.1 </t>
  </si>
  <si>
    <t xml:space="preserve">223.11 </t>
  </si>
  <si>
    <t>Оплата услуг  газоснабжения</t>
  </si>
  <si>
    <t xml:space="preserve">223.12 </t>
  </si>
  <si>
    <t xml:space="preserve">223.13 </t>
  </si>
  <si>
    <t>Оплата холодного водоснабжения, водоотведения</t>
  </si>
  <si>
    <t xml:space="preserve">223.14 </t>
  </si>
  <si>
    <t>Вывоз твердых коммунальных отходов</t>
  </si>
  <si>
    <t>223.15</t>
  </si>
  <si>
    <t>Арендная плата за пользование имуществом (за исключением земельных участков)</t>
  </si>
  <si>
    <t xml:space="preserve"> Работы и услуги по содержанию имущества</t>
  </si>
  <si>
    <t xml:space="preserve"> Содержание в чистоте помещений, зданий, дворов, иного имущества</t>
  </si>
  <si>
    <t xml:space="preserve">225.2 </t>
  </si>
  <si>
    <t>Ремонт тревожной  сигнализации</t>
  </si>
  <si>
    <t xml:space="preserve">225.22 </t>
  </si>
  <si>
    <t xml:space="preserve">225.23 </t>
  </si>
  <si>
    <t xml:space="preserve">225.24 </t>
  </si>
  <si>
    <t>Ремонтные работы по подготовке к зиме</t>
  </si>
  <si>
    <t xml:space="preserve">225.25 </t>
  </si>
  <si>
    <t>Противопожарные мероприятия, связанные с содержанием имущества</t>
  </si>
  <si>
    <t xml:space="preserve">225.3 </t>
  </si>
  <si>
    <t xml:space="preserve">225.4 </t>
  </si>
  <si>
    <t xml:space="preserve">225.5 </t>
  </si>
  <si>
    <t xml:space="preserve">Расходы  на техническое обслуживание тревожной сигнализации </t>
  </si>
  <si>
    <t xml:space="preserve">225.52 </t>
  </si>
  <si>
    <t xml:space="preserve">Прочие расходы по содержанию имущества </t>
  </si>
  <si>
    <t xml:space="preserve">225.53 </t>
  </si>
  <si>
    <t>Капитальный ремонт  и реставрация нефинансовых активов</t>
  </si>
  <si>
    <t>Прочие работы, услуги</t>
  </si>
  <si>
    <t>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</si>
  <si>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Разработка проектно-сметной документации для ремонта объектов нефинансовых активов, технических условий присоединения к сетям инженерно-технического обеспечения, увеличения потребляемой мощности и т.п.</t>
  </si>
  <si>
    <t xml:space="preserve">226.2 </t>
  </si>
  <si>
    <t xml:space="preserve">226.4 </t>
  </si>
  <si>
    <t xml:space="preserve">226.5 </t>
  </si>
  <si>
    <t xml:space="preserve">226.6 </t>
  </si>
  <si>
    <t xml:space="preserve">226.7 </t>
  </si>
  <si>
    <t>Прочие мероприятия по распоряжению имуществом</t>
  </si>
  <si>
    <t>Возмещение проезда к месту командировки и обратно</t>
  </si>
  <si>
    <t>226.74</t>
  </si>
  <si>
    <t xml:space="preserve">Компенсация стоимости жилья в период командировки </t>
  </si>
  <si>
    <t>226.75</t>
  </si>
  <si>
    <t>Услуги по питанию</t>
  </si>
  <si>
    <t>226.76</t>
  </si>
  <si>
    <t>Услуги по охране</t>
  </si>
  <si>
    <t>226.77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</si>
  <si>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</si>
  <si>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</si>
  <si>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</si>
  <si>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Пенсии, пособия, выплачиваемые работодателями, нанимателями бывшим работникам (выходное пособие)</t>
  </si>
  <si>
    <t>266.1</t>
  </si>
  <si>
    <t>Выходное пособие работникам связанные с организационно-штатными мероприятиями</t>
  </si>
  <si>
    <t>266.2</t>
  </si>
  <si>
    <t>Налоги, пошлины, сборы</t>
  </si>
  <si>
    <t>Штрафы за нарушение законодательства о налогах и сборах, нарушение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</si>
  <si>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</si>
  <si>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</si>
  <si>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</si>
  <si>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</si>
  <si>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 xml:space="preserve">310.1 </t>
  </si>
  <si>
    <t>Комплектование книжных фондов</t>
  </si>
  <si>
    <t>310.2</t>
  </si>
  <si>
    <t>Лекарственные препараты и материалы, применяемые в медицинских целях</t>
  </si>
  <si>
    <t>в том числе приобретение бутилированной воды</t>
  </si>
  <si>
    <t>346.1</t>
  </si>
  <si>
    <t>в том числе приобретение прочих материальных запасов</t>
  </si>
  <si>
    <t>346.2</t>
  </si>
  <si>
    <t>Материал.активы для целей капитальных вложений</t>
  </si>
  <si>
    <t xml:space="preserve">Увеличение стоимости прочих материальных запасов однократного применения </t>
  </si>
  <si>
    <t>Руководитель учреждения____________ /______________/</t>
  </si>
  <si>
    <t>(подпись) (расшифровка подписи)</t>
  </si>
  <si>
    <t>ПРОВЕРЕНО: Куратор________________________________(расшифровка подписи)</t>
  </si>
  <si>
    <t>226.78</t>
  </si>
  <si>
    <t>Обучение специалистов</t>
  </si>
  <si>
    <t>226.80</t>
  </si>
  <si>
    <t>Подписка на периодические печатные издания</t>
  </si>
  <si>
    <t>Социальное обеспечение</t>
  </si>
  <si>
    <t xml:space="preserve">Социальные пособия и компенсации персоналу в денежной форме в т.ч. </t>
  </si>
  <si>
    <t>Компенсация на детей до 3-х лет</t>
  </si>
  <si>
    <t>Пособие за счет работадателя 3 дня нетрудоспособности</t>
  </si>
  <si>
    <t>266.3</t>
  </si>
  <si>
    <t>Единовременное пособие муниципальным слежащим при выходе на пенсию</t>
  </si>
  <si>
    <t>266.4</t>
  </si>
  <si>
    <t xml:space="preserve">ВСЕГО (в т.ч. ) </t>
  </si>
  <si>
    <t>2</t>
  </si>
  <si>
    <t>3</t>
  </si>
  <si>
    <t>7</t>
  </si>
  <si>
    <t>Расходы по налогу на прибыль ( с доходов)</t>
  </si>
  <si>
    <t>342.1</t>
  </si>
  <si>
    <t>342.2</t>
  </si>
  <si>
    <t>приобретение продуктов питания</t>
  </si>
  <si>
    <t>Продукты питания в т.ч.</t>
  </si>
  <si>
    <t>ДЕНЕЖНЫЕ СРЕДСТВА ПО ВРЕМЕННОМУ РАСПОРЯЖЕНИЮ</t>
  </si>
  <si>
    <t>Периодичность</t>
  </si>
  <si>
    <t>Главный бухгалтер___________________ /___________________/</t>
  </si>
  <si>
    <t>муниципальное бюджетное дошкольное образовательное учреждение «Детский сад № 55»</t>
  </si>
  <si>
    <t>131РП (родительская плата)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</si>
</sst>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family val="2"/>
      <charset val="204"/>
    </font>
    <font>
      <sz val="12"/>
      <color indexed="8"/>
      <name val="Times New Roman"/>
      <family val="1"/>
    </font>
    <font>
      <b/>
      <i/>
      <sz val="12"/>
      <name val="Arial Cyr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49" fontId="13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4" fontId="3" fillId="0" borderId="5" xfId="0" applyNumberFormat="1" applyFont="1" applyFill="1" applyBorder="1" applyProtection="1">
      <protection locked="0"/>
    </xf>
    <xf numFmtId="0" fontId="4" fillId="2" borderId="6" xfId="0" applyFont="1" applyFill="1" applyBorder="1" applyAlignment="1"/>
    <xf numFmtId="0" fontId="4" fillId="2" borderId="7" xfId="0" applyFont="1" applyFill="1" applyBorder="1" applyAlignment="1">
      <alignment horizontal="center"/>
    </xf>
    <xf numFmtId="4" fontId="4" fillId="2" borderId="8" xfId="0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4" fontId="3" fillId="0" borderId="8" xfId="0" applyNumberFormat="1" applyFont="1" applyFill="1" applyBorder="1" applyProtection="1">
      <protection locked="0"/>
    </xf>
    <xf numFmtId="0" fontId="4" fillId="2" borderId="6" xfId="0" applyFont="1" applyFill="1" applyBorder="1"/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4" fontId="5" fillId="2" borderId="8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4" fontId="6" fillId="0" borderId="8" xfId="0" applyNumberFormat="1" applyFont="1" applyFill="1" applyBorder="1" applyProtection="1">
      <protection locked="0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4" fontId="6" fillId="0" borderId="5" xfId="0" applyNumberFormat="1" applyFont="1" applyFill="1" applyBorder="1" applyProtection="1">
      <protection locked="0"/>
    </xf>
    <xf numFmtId="4" fontId="4" fillId="2" borderId="5" xfId="0" applyNumberFormat="1" applyFont="1" applyFill="1" applyBorder="1" applyAlignment="1" applyProtection="1">
      <alignment horizontal="right"/>
    </xf>
    <xf numFmtId="4" fontId="15" fillId="0" borderId="8" xfId="0" applyNumberFormat="1" applyFont="1" applyFill="1" applyBorder="1" applyProtection="1">
      <protection locked="0"/>
    </xf>
    <xf numFmtId="0" fontId="4" fillId="0" borderId="6" xfId="0" applyFont="1" applyFill="1" applyBorder="1"/>
    <xf numFmtId="4" fontId="16" fillId="0" borderId="5" xfId="0" applyNumberFormat="1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4" fontId="16" fillId="3" borderId="8" xfId="0" applyNumberFormat="1" applyFont="1" applyFill="1" applyBorder="1" applyAlignment="1" applyProtection="1">
      <alignment horizontal="right"/>
      <protection locked="0"/>
    </xf>
    <xf numFmtId="0" fontId="4" fillId="4" borderId="7" xfId="0" applyFont="1" applyFill="1" applyBorder="1" applyAlignment="1">
      <alignment horizontal="center" wrapText="1"/>
    </xf>
    <xf numFmtId="4" fontId="7" fillId="4" borderId="8" xfId="0" applyNumberFormat="1" applyFont="1" applyFill="1" applyBorder="1" applyAlignment="1" applyProtection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4" fontId="1" fillId="3" borderId="8" xfId="0" applyNumberFormat="1" applyFont="1" applyFill="1" applyBorder="1" applyAlignment="1" applyProtection="1">
      <alignment horizontal="right"/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5" xfId="0" applyNumberFormat="1" applyFont="1" applyFill="1" applyBorder="1" applyProtection="1">
      <protection locked="0"/>
    </xf>
    <xf numFmtId="0" fontId="8" fillId="0" borderId="6" xfId="0" applyFont="1" applyFill="1" applyBorder="1" applyAlignment="1">
      <alignment wrapText="1"/>
    </xf>
    <xf numFmtId="4" fontId="1" fillId="0" borderId="8" xfId="0" applyNumberFormat="1" applyFont="1" applyFill="1" applyBorder="1" applyAlignment="1" applyProtection="1">
      <alignment horizontal="righ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 wrapText="1"/>
    </xf>
    <xf numFmtId="49" fontId="13" fillId="4" borderId="5" xfId="0" applyNumberFormat="1" applyFont="1" applyFill="1" applyBorder="1" applyAlignment="1">
      <alignment horizontal="left" vertical="center" wrapText="1"/>
    </xf>
    <xf numFmtId="49" fontId="13" fillId="4" borderId="5" xfId="0" applyNumberFormat="1" applyFont="1" applyFill="1" applyBorder="1" applyAlignment="1">
      <alignment horizontal="center"/>
    </xf>
    <xf numFmtId="4" fontId="13" fillId="4" borderId="5" xfId="0" applyNumberFormat="1" applyFont="1" applyFill="1" applyBorder="1" applyProtection="1">
      <protection locked="0"/>
    </xf>
    <xf numFmtId="4" fontId="3" fillId="4" borderId="10" xfId="0" applyNumberFormat="1" applyFont="1" applyFill="1" applyBorder="1" applyProtection="1"/>
    <xf numFmtId="4" fontId="4" fillId="4" borderId="8" xfId="0" applyNumberFormat="1" applyFont="1" applyFill="1" applyBorder="1" applyAlignment="1" applyProtection="1">
      <alignment horizontal="right"/>
    </xf>
    <xf numFmtId="4" fontId="5" fillId="4" borderId="8" xfId="0" applyNumberFormat="1" applyFont="1" applyFill="1" applyBorder="1" applyAlignment="1" applyProtection="1">
      <alignment horizontal="right"/>
    </xf>
    <xf numFmtId="4" fontId="6" fillId="4" borderId="10" xfId="0" applyNumberFormat="1" applyFont="1" applyFill="1" applyBorder="1" applyProtection="1"/>
    <xf numFmtId="4" fontId="15" fillId="4" borderId="10" xfId="0" applyNumberFormat="1" applyFont="1" applyFill="1" applyBorder="1" applyProtection="1"/>
    <xf numFmtId="4" fontId="9" fillId="4" borderId="5" xfId="0" applyNumberFormat="1" applyFont="1" applyFill="1" applyBorder="1" applyProtection="1"/>
    <xf numFmtId="0" fontId="4" fillId="4" borderId="6" xfId="0" applyFont="1" applyFill="1" applyBorder="1" applyAlignment="1">
      <alignment wrapText="1"/>
    </xf>
    <xf numFmtId="0" fontId="4" fillId="3" borderId="6" xfId="0" applyFont="1" applyFill="1" applyBorder="1"/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3" borderId="6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 wrapText="1"/>
    </xf>
    <xf numFmtId="4" fontId="9" fillId="4" borderId="5" xfId="0" applyNumberFormat="1" applyFont="1" applyFill="1" applyBorder="1" applyProtection="1">
      <protection locked="0"/>
    </xf>
    <xf numFmtId="49" fontId="13" fillId="5" borderId="11" xfId="0" applyNumberFormat="1" applyFont="1" applyFill="1" applyBorder="1" applyAlignment="1">
      <alignment horizontal="left" vertical="center" wrapText="1"/>
    </xf>
    <xf numFmtId="49" fontId="13" fillId="5" borderId="11" xfId="0" applyNumberFormat="1" applyFont="1" applyFill="1" applyBorder="1" applyAlignment="1">
      <alignment horizontal="center"/>
    </xf>
    <xf numFmtId="4" fontId="13" fillId="5" borderId="11" xfId="0" applyNumberFormat="1" applyFont="1" applyFill="1" applyBorder="1" applyProtection="1">
      <protection locked="0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9" fontId="13" fillId="3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4" fontId="3" fillId="4" borderId="15" xfId="0" applyNumberFormat="1" applyFont="1" applyFill="1" applyBorder="1" applyProtection="1"/>
    <xf numFmtId="0" fontId="17" fillId="0" borderId="16" xfId="0" applyFont="1" applyBorder="1" applyAlignment="1">
      <alignment horizontal="center"/>
    </xf>
    <xf numFmtId="4" fontId="13" fillId="6" borderId="17" xfId="0" applyNumberFormat="1" applyFont="1" applyFill="1" applyBorder="1"/>
    <xf numFmtId="4" fontId="9" fillId="0" borderId="8" xfId="0" applyNumberFormat="1" applyFont="1" applyFill="1" applyBorder="1" applyProtection="1">
      <protection locked="0"/>
    </xf>
    <xf numFmtId="4" fontId="9" fillId="4" borderId="8" xfId="0" applyNumberFormat="1" applyFont="1" applyFill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10" fillId="0" borderId="16" xfId="0" applyFont="1" applyBorder="1" applyProtection="1">
      <protection locked="0"/>
    </xf>
    <xf numFmtId="0" fontId="17" fillId="0" borderId="18" xfId="0" applyFont="1" applyBorder="1"/>
    <xf numFmtId="0" fontId="17" fillId="0" borderId="19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10" fillId="0" borderId="19" xfId="0" applyFont="1" applyBorder="1" applyProtection="1">
      <protection locked="0"/>
    </xf>
    <xf numFmtId="4" fontId="13" fillId="6" borderId="20" xfId="0" applyNumberFormat="1" applyFont="1" applyFill="1" applyBorder="1"/>
    <xf numFmtId="0" fontId="18" fillId="0" borderId="21" xfId="0" applyFont="1" applyBorder="1"/>
    <xf numFmtId="14" fontId="0" fillId="0" borderId="0" xfId="0" applyNumberFormat="1"/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2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12"/>
  <sheetViews>
    <sheetView tabSelected="1" topLeftCell="A7" zoomScale="75" zoomScaleNormal="75" workbookViewId="0"/>
  </sheetViews>
  <sheetFormatPr defaultRowHeight="15"/>
  <cols>
    <col min="1" max="1" width="49.28515625" style="1" customWidth="1"/>
    <col min="2" max="2" width="13.28515625" style="2" customWidth="1"/>
    <col min="3" max="3" width="20.28515625" customWidth="1"/>
    <col min="4" max="4" width="17.5703125" customWidth="1"/>
    <col min="5" max="5" width="20.28515625" customWidth="1"/>
    <col min="6" max="7" width="16.5703125" customWidth="1"/>
    <col min="8" max="8" width="13.85546875" customWidth="1"/>
  </cols>
  <sheetData>
    <row r="1" spans="1:7" hidden="1"/>
    <row r="2" spans="1:7" hidden="1"/>
    <row r="3" spans="1:7" hidden="1"/>
    <row r="4" spans="1:7" hidden="1"/>
    <row r="5" spans="1:7" hidden="1"/>
    <row r="6" spans="1:7" hidden="1"/>
    <row r="7" spans="1:7" ht="44.25" customHeight="1">
      <c r="A7" s="99" t="s">
        <v>58</v>
      </c>
      <c r="B7" s="99"/>
      <c r="C7" s="99"/>
      <c r="D7" s="99"/>
      <c r="E7" s="99"/>
      <c r="F7" s="99"/>
      <c r="G7" s="99"/>
    </row>
    <row r="8" spans="1:7">
      <c r="B8" s="2" t="s">
        <v>59</v>
      </c>
      <c r="C8" s="98">
        <v>44593</v>
      </c>
    </row>
    <row r="9" spans="1:7">
      <c r="G9" s="9" t="s">
        <v>63</v>
      </c>
    </row>
    <row r="10" spans="1:7" ht="30" customHeight="1">
      <c r="A10" s="1" t="s">
        <v>60</v>
      </c>
      <c r="C10" s="100" t="s">
        <v>172</v>
      </c>
      <c r="D10" s="100"/>
      <c r="E10" s="100"/>
      <c r="F10" t="s">
        <v>64</v>
      </c>
      <c r="G10" s="9">
        <v>503010</v>
      </c>
    </row>
    <row r="11" spans="1:7">
      <c r="A11" s="1" t="s">
        <v>170</v>
      </c>
      <c r="F11" t="s">
        <v>65</v>
      </c>
      <c r="G11" s="10"/>
    </row>
    <row r="12" spans="1:7">
      <c r="A12" s="1" t="s">
        <v>61</v>
      </c>
      <c r="F12" t="s">
        <v>66</v>
      </c>
      <c r="G12" s="10"/>
    </row>
    <row r="13" spans="1:7">
      <c r="A13" s="1" t="s">
        <v>62</v>
      </c>
      <c r="C13" s="101" t="s">
        <v>173</v>
      </c>
      <c r="D13" s="101"/>
      <c r="E13" s="101"/>
      <c r="F13" t="s">
        <v>67</v>
      </c>
      <c r="G13" s="10"/>
    </row>
    <row r="14" spans="1:7" ht="15.75" thickBot="1">
      <c r="G14" s="9">
        <v>383</v>
      </c>
    </row>
    <row r="15" spans="1:7" ht="61.5" customHeight="1" thickBot="1">
      <c r="A15" s="3" t="s">
        <v>52</v>
      </c>
      <c r="B15" s="4" t="s">
        <v>53</v>
      </c>
      <c r="C15" s="4" t="s">
        <v>68</v>
      </c>
      <c r="D15" s="4" t="s">
        <v>54</v>
      </c>
      <c r="E15" s="5" t="s">
        <v>69</v>
      </c>
      <c r="F15" s="4" t="s">
        <v>55</v>
      </c>
      <c r="G15" s="8" t="s">
        <v>56</v>
      </c>
    </row>
    <row r="16" spans="1:7" ht="21.75" customHeight="1" thickBot="1">
      <c r="A16" s="77" t="s">
        <v>0</v>
      </c>
      <c r="B16" s="78" t="s">
        <v>161</v>
      </c>
      <c r="C16" s="79" t="s">
        <v>162</v>
      </c>
      <c r="D16" s="78" t="s">
        <v>70</v>
      </c>
      <c r="E16" s="78" t="s">
        <v>71</v>
      </c>
      <c r="F16" s="78" t="s">
        <v>72</v>
      </c>
      <c r="G16" s="80" t="s">
        <v>163</v>
      </c>
    </row>
    <row r="17" spans="1:7" s="6" customFormat="1">
      <c r="A17" s="74" t="s">
        <v>160</v>
      </c>
      <c r="B17" s="75"/>
      <c r="C17" s="76">
        <f>C18+C24+C73+C81+C90+C107+C108</f>
        <v>3698900</v>
      </c>
      <c r="D17" s="76">
        <f>D18+D24+D73+D81+D90+D107+D108</f>
        <v>308444.21000000002</v>
      </c>
      <c r="E17" s="76">
        <f>E18+E24+E73+E81+E90+E107+E108</f>
        <v>308444.21000000002</v>
      </c>
      <c r="F17" s="76">
        <f>F18+F24+F73+F81+F90+F107+F108</f>
        <v>308444.21000000002</v>
      </c>
      <c r="G17" s="76">
        <f>G18+G24+G73+G81+G90+G107+G108</f>
        <v>0</v>
      </c>
    </row>
    <row r="18" spans="1:7" s="6" customFormat="1" ht="24" customHeight="1">
      <c r="A18" s="56" t="s">
        <v>1</v>
      </c>
      <c r="B18" s="57" t="s">
        <v>4</v>
      </c>
      <c r="C18" s="58">
        <f>C19+C20+C23</f>
        <v>0</v>
      </c>
      <c r="D18" s="58">
        <f>D19+D20+D23</f>
        <v>0</v>
      </c>
      <c r="E18" s="58">
        <f>E19+E20+E23</f>
        <v>0</v>
      </c>
      <c r="F18" s="58">
        <f>F19+F20+F23</f>
        <v>0</v>
      </c>
      <c r="G18" s="58">
        <f>G19+G20+G23</f>
        <v>0</v>
      </c>
    </row>
    <row r="19" spans="1:7" ht="15.75">
      <c r="A19" s="11" t="s">
        <v>2</v>
      </c>
      <c r="B19" s="12">
        <v>211</v>
      </c>
      <c r="C19" s="13"/>
      <c r="D19" s="13"/>
      <c r="E19" s="13"/>
      <c r="F19" s="13"/>
      <c r="G19" s="59">
        <f>ROUND(E19-F19,2)</f>
        <v>0</v>
      </c>
    </row>
    <row r="20" spans="1:7" s="6" customFormat="1" ht="15.75">
      <c r="A20" s="14" t="s">
        <v>3</v>
      </c>
      <c r="B20" s="15">
        <v>212</v>
      </c>
      <c r="C20" s="16">
        <f>ROUND(C21+C22,2)</f>
        <v>0</v>
      </c>
      <c r="D20" s="16">
        <f>ROUND(D21+D22,2)</f>
        <v>0</v>
      </c>
      <c r="E20" s="16">
        <f>ROUND(E21+E22,2)</f>
        <v>0</v>
      </c>
      <c r="F20" s="16">
        <f>ROUND(F21+F22,2)</f>
        <v>0</v>
      </c>
      <c r="G20" s="60">
        <f>ROUND(G21+G22,2)</f>
        <v>0</v>
      </c>
    </row>
    <row r="21" spans="1:7" ht="31.5">
      <c r="A21" s="17" t="s">
        <v>74</v>
      </c>
      <c r="B21" s="18" t="s">
        <v>5</v>
      </c>
      <c r="C21" s="19"/>
      <c r="D21" s="19"/>
      <c r="E21" s="19"/>
      <c r="F21" s="19"/>
      <c r="G21" s="59">
        <f>ROUND(E21-F21,2)</f>
        <v>0</v>
      </c>
    </row>
    <row r="22" spans="1:7" ht="15.75">
      <c r="A22" s="17" t="s">
        <v>75</v>
      </c>
      <c r="B22" s="18" t="s">
        <v>76</v>
      </c>
      <c r="C22" s="19"/>
      <c r="D22" s="19"/>
      <c r="E22" s="19"/>
      <c r="F22" s="19"/>
      <c r="G22" s="59">
        <f>ROUND(E22-F22,2)</f>
        <v>0</v>
      </c>
    </row>
    <row r="23" spans="1:7" ht="15.75">
      <c r="A23" s="17" t="s">
        <v>6</v>
      </c>
      <c r="B23" s="18">
        <v>213</v>
      </c>
      <c r="C23" s="19"/>
      <c r="D23" s="19"/>
      <c r="E23" s="19"/>
      <c r="F23" s="19"/>
      <c r="G23" s="59">
        <f>ROUND(E23-F23,2)</f>
        <v>0</v>
      </c>
    </row>
    <row r="24" spans="1:7" ht="15.75">
      <c r="A24" s="20" t="s">
        <v>7</v>
      </c>
      <c r="B24" s="15">
        <v>220</v>
      </c>
      <c r="C24" s="16">
        <f>ROUND(C25+C26+C27+C34+C35+C53+C70+C71+C72,2)</f>
        <v>0</v>
      </c>
      <c r="D24" s="16">
        <f>ROUND(D25+D26+D27+D34+D35+D53+D70+D71+D72,2)</f>
        <v>0</v>
      </c>
      <c r="E24" s="16">
        <f>ROUND(E25+E26+E27+E34+E35+E53+E70+E71+E72,2)</f>
        <v>0</v>
      </c>
      <c r="F24" s="16">
        <f>ROUND(F25+F26+F27+F34+F35+F53+F70+F71+F72,2)</f>
        <v>0</v>
      </c>
      <c r="G24" s="60">
        <f>ROUND(G25+G26+G27+G34+G35+G53+G70+G71+G72,2)</f>
        <v>0</v>
      </c>
    </row>
    <row r="25" spans="1:7" s="6" customFormat="1" ht="15.75">
      <c r="A25" s="11" t="s">
        <v>77</v>
      </c>
      <c r="B25" s="12">
        <v>221</v>
      </c>
      <c r="C25" s="19"/>
      <c r="D25" s="19"/>
      <c r="E25" s="19"/>
      <c r="F25" s="19"/>
      <c r="G25" s="59">
        <f>ROUND(E25-F25,2)</f>
        <v>0</v>
      </c>
    </row>
    <row r="26" spans="1:7" ht="15.75">
      <c r="A26" s="11" t="s">
        <v>8</v>
      </c>
      <c r="B26" s="12">
        <v>222</v>
      </c>
      <c r="C26" s="19"/>
      <c r="D26" s="19"/>
      <c r="E26" s="19"/>
      <c r="F26" s="19"/>
      <c r="G26" s="59">
        <f>ROUND(E26-F26,2)</f>
        <v>0</v>
      </c>
    </row>
    <row r="27" spans="1:7" ht="15.75">
      <c r="A27" s="14" t="s">
        <v>9</v>
      </c>
      <c r="B27" s="15">
        <v>223</v>
      </c>
      <c r="C27" s="16">
        <f>ROUND(C28,2)</f>
        <v>0</v>
      </c>
      <c r="D27" s="16">
        <f>ROUND(D28,2)</f>
        <v>0</v>
      </c>
      <c r="E27" s="16">
        <f>ROUND(E28,2)</f>
        <v>0</v>
      </c>
      <c r="F27" s="16">
        <f>ROUND(F28,2)</f>
        <v>0</v>
      </c>
      <c r="G27" s="60">
        <f>ROUND(G28,2)</f>
        <v>0</v>
      </c>
    </row>
    <row r="28" spans="1:7" ht="47.25">
      <c r="A28" s="21" t="s">
        <v>10</v>
      </c>
      <c r="B28" s="22" t="s">
        <v>78</v>
      </c>
      <c r="C28" s="23">
        <f>ROUND(C29+C30+C31+C32+C33,2)</f>
        <v>0</v>
      </c>
      <c r="D28" s="23">
        <f>ROUND(D29+D30+D31+D32+D33,2)</f>
        <v>0</v>
      </c>
      <c r="E28" s="23">
        <f>ROUND(E29+E30+E31+E32+E33,2)</f>
        <v>0</v>
      </c>
      <c r="F28" s="23">
        <f>ROUND(F29+F30+F31+F32+F33,2)</f>
        <v>0</v>
      </c>
      <c r="G28" s="61">
        <f>ROUND(G29+G30+G31+G32+G33,2)</f>
        <v>0</v>
      </c>
    </row>
    <row r="29" spans="1:7" s="6" customFormat="1" ht="15.75">
      <c r="A29" s="17" t="s">
        <v>11</v>
      </c>
      <c r="B29" s="18" t="s">
        <v>79</v>
      </c>
      <c r="C29" s="19"/>
      <c r="D29" s="19"/>
      <c r="E29" s="19"/>
      <c r="F29" s="19"/>
      <c r="G29" s="59">
        <f t="shared" ref="G29:G34" si="0">ROUND(E29-F29,2)</f>
        <v>0</v>
      </c>
    </row>
    <row r="30" spans="1:7" ht="15.75">
      <c r="A30" s="17" t="s">
        <v>80</v>
      </c>
      <c r="B30" s="18" t="s">
        <v>81</v>
      </c>
      <c r="C30" s="19"/>
      <c r="D30" s="19"/>
      <c r="E30" s="19"/>
      <c r="F30" s="19"/>
      <c r="G30" s="59">
        <f t="shared" si="0"/>
        <v>0</v>
      </c>
    </row>
    <row r="31" spans="1:7" ht="15.75">
      <c r="A31" s="17" t="s">
        <v>12</v>
      </c>
      <c r="B31" s="18" t="s">
        <v>82</v>
      </c>
      <c r="C31" s="19"/>
      <c r="D31" s="19"/>
      <c r="E31" s="19"/>
      <c r="F31" s="19"/>
      <c r="G31" s="59">
        <f t="shared" si="0"/>
        <v>0</v>
      </c>
    </row>
    <row r="32" spans="1:7" ht="31.5">
      <c r="A32" s="17" t="s">
        <v>83</v>
      </c>
      <c r="B32" s="18" t="s">
        <v>84</v>
      </c>
      <c r="C32" s="19"/>
      <c r="D32" s="19"/>
      <c r="E32" s="19"/>
      <c r="F32" s="19"/>
      <c r="G32" s="59">
        <f t="shared" si="0"/>
        <v>0</v>
      </c>
    </row>
    <row r="33" spans="1:7" ht="15.75">
      <c r="A33" s="17" t="s">
        <v>85</v>
      </c>
      <c r="B33" s="18" t="s">
        <v>86</v>
      </c>
      <c r="C33" s="19"/>
      <c r="D33" s="19"/>
      <c r="E33" s="19"/>
      <c r="F33" s="19"/>
      <c r="G33" s="59">
        <f t="shared" si="0"/>
        <v>0</v>
      </c>
    </row>
    <row r="34" spans="1:7" ht="31.5">
      <c r="A34" s="24" t="s">
        <v>87</v>
      </c>
      <c r="B34" s="25">
        <v>224</v>
      </c>
      <c r="C34" s="26"/>
      <c r="D34" s="26"/>
      <c r="E34" s="26"/>
      <c r="F34" s="26"/>
      <c r="G34" s="62">
        <f t="shared" si="0"/>
        <v>0</v>
      </c>
    </row>
    <row r="35" spans="1:7" s="6" customFormat="1" ht="15.75">
      <c r="A35" s="27" t="s">
        <v>88</v>
      </c>
      <c r="B35" s="28">
        <v>225</v>
      </c>
      <c r="C35" s="16">
        <f>ROUND(C36+C37+C43+C44+C45+C50+C51+C52,2)</f>
        <v>0</v>
      </c>
      <c r="D35" s="16">
        <f>ROUND(D36+D37+D43+D44+D45+D50+D51+D52,2)</f>
        <v>0</v>
      </c>
      <c r="E35" s="16">
        <f>ROUND(E36+E37+E43+E44+E45+E50+E51+E52,2)</f>
        <v>0</v>
      </c>
      <c r="F35" s="16">
        <f>ROUND(F36+F37+F43+F44+F45+F50+F51+F52,2)</f>
        <v>0</v>
      </c>
      <c r="G35" s="60">
        <f>ROUND(G36+G37+G43+G44+G45+G50+G51+G52,2)</f>
        <v>0</v>
      </c>
    </row>
    <row r="36" spans="1:7" ht="31.5">
      <c r="A36" s="17" t="s">
        <v>89</v>
      </c>
      <c r="B36" s="18" t="s">
        <v>13</v>
      </c>
      <c r="C36" s="13"/>
      <c r="D36" s="13"/>
      <c r="E36" s="13"/>
      <c r="F36" s="13"/>
      <c r="G36" s="59">
        <f>ROUND(E36-F36,2)</f>
        <v>0</v>
      </c>
    </row>
    <row r="37" spans="1:7" ht="15.75">
      <c r="A37" s="21" t="s">
        <v>22</v>
      </c>
      <c r="B37" s="22" t="s">
        <v>90</v>
      </c>
      <c r="C37" s="23">
        <f>ROUND(C38+C39+C40+C41+C42,2)</f>
        <v>0</v>
      </c>
      <c r="D37" s="23">
        <f>ROUND(D38+D39+D40+D41+D42,2)</f>
        <v>0</v>
      </c>
      <c r="E37" s="23">
        <f>ROUND(E38+E39+E40+E41+E42,2)</f>
        <v>0</v>
      </c>
      <c r="F37" s="23">
        <f>ROUND(F38+F39+F40+F41+F42,2)</f>
        <v>0</v>
      </c>
      <c r="G37" s="61">
        <f>ROUND(G38+G39+G40+G41+G42,2)</f>
        <v>0</v>
      </c>
    </row>
    <row r="38" spans="1:7" s="6" customFormat="1" ht="15.75">
      <c r="A38" s="17" t="s">
        <v>23</v>
      </c>
      <c r="B38" s="18" t="s">
        <v>14</v>
      </c>
      <c r="C38" s="19"/>
      <c r="D38" s="19"/>
      <c r="E38" s="19"/>
      <c r="F38" s="19"/>
      <c r="G38" s="59">
        <f t="shared" ref="G38:G44" si="1">ROUND(E38-F38,2)</f>
        <v>0</v>
      </c>
    </row>
    <row r="39" spans="1:7" s="6" customFormat="1" ht="15.75">
      <c r="A39" s="17" t="s">
        <v>91</v>
      </c>
      <c r="B39" s="18" t="s">
        <v>92</v>
      </c>
      <c r="C39" s="19"/>
      <c r="D39" s="19"/>
      <c r="E39" s="19"/>
      <c r="F39" s="19"/>
      <c r="G39" s="59">
        <f t="shared" si="1"/>
        <v>0</v>
      </c>
    </row>
    <row r="40" spans="1:7" ht="15.75">
      <c r="A40" s="17" t="s">
        <v>24</v>
      </c>
      <c r="B40" s="18" t="s">
        <v>93</v>
      </c>
      <c r="C40" s="19"/>
      <c r="D40" s="19"/>
      <c r="E40" s="19"/>
      <c r="F40" s="19"/>
      <c r="G40" s="59">
        <f t="shared" si="1"/>
        <v>0</v>
      </c>
    </row>
    <row r="41" spans="1:7" ht="15.75">
      <c r="A41" s="29" t="s">
        <v>25</v>
      </c>
      <c r="B41" s="18" t="s">
        <v>94</v>
      </c>
      <c r="C41" s="19"/>
      <c r="D41" s="19"/>
      <c r="E41" s="19"/>
      <c r="F41" s="19"/>
      <c r="G41" s="59">
        <f t="shared" si="1"/>
        <v>0</v>
      </c>
    </row>
    <row r="42" spans="1:7" ht="15.75">
      <c r="A42" s="17" t="s">
        <v>95</v>
      </c>
      <c r="B42" s="18" t="s">
        <v>96</v>
      </c>
      <c r="C42" s="19"/>
      <c r="D42" s="19"/>
      <c r="E42" s="19"/>
      <c r="F42" s="19"/>
      <c r="G42" s="59">
        <f t="shared" si="1"/>
        <v>0</v>
      </c>
    </row>
    <row r="43" spans="1:7" ht="31.5">
      <c r="A43" s="24" t="s">
        <v>97</v>
      </c>
      <c r="B43" s="30" t="s">
        <v>98</v>
      </c>
      <c r="C43" s="26"/>
      <c r="D43" s="26"/>
      <c r="E43" s="26"/>
      <c r="F43" s="26"/>
      <c r="G43" s="62">
        <f t="shared" si="1"/>
        <v>0</v>
      </c>
    </row>
    <row r="44" spans="1:7" ht="15.75">
      <c r="A44" s="24" t="s">
        <v>26</v>
      </c>
      <c r="B44" s="30" t="s">
        <v>99</v>
      </c>
      <c r="C44" s="26"/>
      <c r="D44" s="26"/>
      <c r="E44" s="26"/>
      <c r="F44" s="26"/>
      <c r="G44" s="62">
        <f t="shared" si="1"/>
        <v>0</v>
      </c>
    </row>
    <row r="45" spans="1:7" ht="15.75">
      <c r="A45" s="21" t="s">
        <v>57</v>
      </c>
      <c r="B45" s="22" t="s">
        <v>100</v>
      </c>
      <c r="C45" s="23">
        <f>ROUND(C46+C47+C48+C49,2)</f>
        <v>0</v>
      </c>
      <c r="D45" s="23">
        <f>ROUND(D46+D47+D48+D49,2)</f>
        <v>0</v>
      </c>
      <c r="E45" s="23">
        <f>ROUND(E46+E47+E48+E49,2)</f>
        <v>0</v>
      </c>
      <c r="F45" s="23">
        <f>ROUND(F46+F47+F48+F49,2)</f>
        <v>0</v>
      </c>
      <c r="G45" s="61">
        <f>ROUND(G46+G47+G48+G49,2)</f>
        <v>0</v>
      </c>
    </row>
    <row r="46" spans="1:7" ht="31.5">
      <c r="A46" s="17" t="s">
        <v>27</v>
      </c>
      <c r="B46" s="18" t="s">
        <v>15</v>
      </c>
      <c r="C46" s="13"/>
      <c r="D46" s="13"/>
      <c r="E46" s="13"/>
      <c r="F46" s="13"/>
      <c r="G46" s="59">
        <f t="shared" ref="G46:G52" si="2">ROUND(E46-F46,2)</f>
        <v>0</v>
      </c>
    </row>
    <row r="47" spans="1:7" ht="31.5">
      <c r="A47" s="17" t="s">
        <v>101</v>
      </c>
      <c r="B47" s="18" t="s">
        <v>102</v>
      </c>
      <c r="C47" s="13"/>
      <c r="D47" s="13"/>
      <c r="E47" s="13"/>
      <c r="F47" s="13"/>
      <c r="G47" s="59">
        <f t="shared" si="2"/>
        <v>0</v>
      </c>
    </row>
    <row r="48" spans="1:7" ht="15.75">
      <c r="A48" s="17" t="s">
        <v>103</v>
      </c>
      <c r="B48" s="18" t="s">
        <v>104</v>
      </c>
      <c r="C48" s="13"/>
      <c r="D48" s="13"/>
      <c r="E48" s="13"/>
      <c r="F48" s="13"/>
      <c r="G48" s="59">
        <f t="shared" si="2"/>
        <v>0</v>
      </c>
    </row>
    <row r="49" spans="1:7" s="7" customFormat="1" ht="31.5">
      <c r="A49" s="17" t="s">
        <v>28</v>
      </c>
      <c r="B49" s="18" t="s">
        <v>16</v>
      </c>
      <c r="C49" s="13"/>
      <c r="D49" s="13"/>
      <c r="E49" s="13"/>
      <c r="F49" s="13"/>
      <c r="G49" s="59">
        <f t="shared" si="2"/>
        <v>0</v>
      </c>
    </row>
    <row r="50" spans="1:7" ht="31.5">
      <c r="A50" s="24" t="s">
        <v>105</v>
      </c>
      <c r="B50" s="30" t="s">
        <v>17</v>
      </c>
      <c r="C50" s="31"/>
      <c r="D50" s="31"/>
      <c r="E50" s="31"/>
      <c r="F50" s="31"/>
      <c r="G50" s="62">
        <f t="shared" si="2"/>
        <v>0</v>
      </c>
    </row>
    <row r="51" spans="1:7" ht="15.75">
      <c r="A51" s="24" t="s">
        <v>29</v>
      </c>
      <c r="B51" s="30" t="s">
        <v>18</v>
      </c>
      <c r="C51" s="31"/>
      <c r="D51" s="31"/>
      <c r="E51" s="31"/>
      <c r="F51" s="31"/>
      <c r="G51" s="62">
        <f t="shared" si="2"/>
        <v>0</v>
      </c>
    </row>
    <row r="52" spans="1:7" ht="31.5">
      <c r="A52" s="24" t="s">
        <v>30</v>
      </c>
      <c r="B52" s="30" t="s">
        <v>19</v>
      </c>
      <c r="C52" s="26"/>
      <c r="D52" s="26"/>
      <c r="E52" s="26"/>
      <c r="F52" s="26"/>
      <c r="G52" s="62">
        <f t="shared" si="2"/>
        <v>0</v>
      </c>
    </row>
    <row r="53" spans="1:7" ht="15.75">
      <c r="A53" s="14" t="s">
        <v>106</v>
      </c>
      <c r="B53" s="15">
        <v>226</v>
      </c>
      <c r="C53" s="32">
        <f>ROUND(C54+C56+C57+C58+C59+C60+C68+C69,2)</f>
        <v>0</v>
      </c>
      <c r="D53" s="32">
        <f>ROUND(D54+D56+D57+D58+D59+D60+D68+D69,2)</f>
        <v>0</v>
      </c>
      <c r="E53" s="32">
        <f>ROUND(E54+E56+E57+E58+E59+E60+E68+E69,2)</f>
        <v>0</v>
      </c>
      <c r="F53" s="32">
        <f>ROUND(F54+F56+F57+F58+F59+F60+F68+F69,2)</f>
        <v>0</v>
      </c>
      <c r="G53" s="32">
        <f>ROUND(G54+G56+G57+G58+G59+G60+G68+G69,2)</f>
        <v>0</v>
      </c>
    </row>
    <row r="54" spans="1:7" ht="78.75">
      <c r="A54" s="21" t="s">
        <v>107</v>
      </c>
      <c r="B54" s="22" t="s">
        <v>20</v>
      </c>
      <c r="C54" s="23">
        <f>ROUND(C55,2)</f>
        <v>0</v>
      </c>
      <c r="D54" s="23">
        <f>ROUND(D55,2)</f>
        <v>0</v>
      </c>
      <c r="E54" s="23">
        <f>ROUND(E55,2)</f>
        <v>0</v>
      </c>
      <c r="F54" s="23">
        <f>ROUND(F55,2)</f>
        <v>0</v>
      </c>
      <c r="G54" s="61">
        <f>ROUND(G55,2)</f>
        <v>0</v>
      </c>
    </row>
    <row r="55" spans="1:7" ht="78.75">
      <c r="A55" s="17" t="s">
        <v>108</v>
      </c>
      <c r="B55" s="18" t="s">
        <v>21</v>
      </c>
      <c r="C55" s="19"/>
      <c r="D55" s="19"/>
      <c r="E55" s="19"/>
      <c r="F55" s="19"/>
      <c r="G55" s="59">
        <f>ROUND(E55-F55,2)</f>
        <v>0</v>
      </c>
    </row>
    <row r="56" spans="1:7" ht="15.75">
      <c r="A56" s="17" t="s">
        <v>31</v>
      </c>
      <c r="B56" s="18" t="s">
        <v>109</v>
      </c>
      <c r="C56" s="19"/>
      <c r="D56" s="19"/>
      <c r="E56" s="19"/>
      <c r="F56" s="19"/>
      <c r="G56" s="59">
        <f>ROUND(E56-F56,2)</f>
        <v>0</v>
      </c>
    </row>
    <row r="57" spans="1:7" s="6" customFormat="1" ht="15.75">
      <c r="A57" s="17" t="s">
        <v>32</v>
      </c>
      <c r="B57" s="18" t="s">
        <v>110</v>
      </c>
      <c r="C57" s="19"/>
      <c r="D57" s="19"/>
      <c r="E57" s="19"/>
      <c r="F57" s="19"/>
      <c r="G57" s="59">
        <f>ROUND(E57-F57,2)</f>
        <v>0</v>
      </c>
    </row>
    <row r="58" spans="1:7" ht="15.75">
      <c r="A58" s="17" t="s">
        <v>33</v>
      </c>
      <c r="B58" s="18" t="s">
        <v>111</v>
      </c>
      <c r="C58" s="19"/>
      <c r="D58" s="19"/>
      <c r="E58" s="19"/>
      <c r="F58" s="19"/>
      <c r="G58" s="59">
        <f>ROUND(E58-F58,2)</f>
        <v>0</v>
      </c>
    </row>
    <row r="59" spans="1:7" ht="47.25">
      <c r="A59" s="17" t="s">
        <v>34</v>
      </c>
      <c r="B59" s="18" t="s">
        <v>112</v>
      </c>
      <c r="C59" s="19"/>
      <c r="D59" s="19"/>
      <c r="E59" s="19"/>
      <c r="F59" s="19"/>
      <c r="G59" s="59">
        <f>ROUND(E59-F59,2)</f>
        <v>0</v>
      </c>
    </row>
    <row r="60" spans="1:7" ht="15.75">
      <c r="A60" s="21" t="s">
        <v>35</v>
      </c>
      <c r="B60" s="22" t="s">
        <v>113</v>
      </c>
      <c r="C60" s="23">
        <f>ROUND(C61+C62+C63+C64+C65+C66+C67,2)</f>
        <v>0</v>
      </c>
      <c r="D60" s="23">
        <f>ROUND(D61+D62+D63+D64+D65+D66+D67,2)</f>
        <v>0</v>
      </c>
      <c r="E60" s="23">
        <f>ROUND(E61+E62+E63+E64+E65+E66+E67,2)</f>
        <v>0</v>
      </c>
      <c r="F60" s="23">
        <f>ROUND(F61+F62+F63+F64+F65+F66+F67,2)</f>
        <v>0</v>
      </c>
      <c r="G60" s="61">
        <f>ROUND(G61+G62+G63+G64+G65+G66+G67,2)</f>
        <v>0</v>
      </c>
    </row>
    <row r="61" spans="1:7" ht="15.75">
      <c r="A61" s="17" t="s">
        <v>36</v>
      </c>
      <c r="B61" s="18" t="s">
        <v>49</v>
      </c>
      <c r="C61" s="19"/>
      <c r="D61" s="19"/>
      <c r="E61" s="19"/>
      <c r="F61" s="19"/>
      <c r="G61" s="59">
        <f t="shared" ref="G61:G72" si="3">ROUND(E61-F61,2)</f>
        <v>0</v>
      </c>
    </row>
    <row r="62" spans="1:7" ht="31.5">
      <c r="A62" s="17" t="s">
        <v>114</v>
      </c>
      <c r="B62" s="18" t="s">
        <v>50</v>
      </c>
      <c r="C62" s="19"/>
      <c r="D62" s="19"/>
      <c r="E62" s="19"/>
      <c r="F62" s="19"/>
      <c r="G62" s="59">
        <f t="shared" si="3"/>
        <v>0</v>
      </c>
    </row>
    <row r="63" spans="1:7" ht="31.5">
      <c r="A63" s="17" t="s">
        <v>115</v>
      </c>
      <c r="B63" s="18" t="s">
        <v>116</v>
      </c>
      <c r="C63" s="19"/>
      <c r="D63" s="19"/>
      <c r="E63" s="19"/>
      <c r="F63" s="19"/>
      <c r="G63" s="59">
        <f t="shared" si="3"/>
        <v>0</v>
      </c>
    </row>
    <row r="64" spans="1:7" ht="31.5">
      <c r="A64" s="17" t="s">
        <v>117</v>
      </c>
      <c r="B64" s="18" t="s">
        <v>118</v>
      </c>
      <c r="C64" s="19"/>
      <c r="D64" s="19"/>
      <c r="E64" s="19"/>
      <c r="F64" s="19"/>
      <c r="G64" s="59">
        <f t="shared" si="3"/>
        <v>0</v>
      </c>
    </row>
    <row r="65" spans="1:7" s="6" customFormat="1" ht="15.75">
      <c r="A65" s="17" t="s">
        <v>119</v>
      </c>
      <c r="B65" s="18" t="s">
        <v>120</v>
      </c>
      <c r="C65" s="19"/>
      <c r="D65" s="19"/>
      <c r="E65" s="19"/>
      <c r="F65" s="19"/>
      <c r="G65" s="59">
        <f t="shared" si="3"/>
        <v>0</v>
      </c>
    </row>
    <row r="66" spans="1:7" s="7" customFormat="1" ht="15.75">
      <c r="A66" s="17" t="s">
        <v>121</v>
      </c>
      <c r="B66" s="18" t="s">
        <v>122</v>
      </c>
      <c r="C66" s="19"/>
      <c r="D66" s="19"/>
      <c r="E66" s="19"/>
      <c r="F66" s="19"/>
      <c r="G66" s="59">
        <f t="shared" si="3"/>
        <v>0</v>
      </c>
    </row>
    <row r="67" spans="1:7" ht="15.75">
      <c r="A67" s="17" t="s">
        <v>150</v>
      </c>
      <c r="B67" s="18" t="s">
        <v>149</v>
      </c>
      <c r="C67" s="19"/>
      <c r="D67" s="19"/>
      <c r="E67" s="19"/>
      <c r="F67" s="19"/>
      <c r="G67" s="59">
        <f t="shared" si="3"/>
        <v>0</v>
      </c>
    </row>
    <row r="68" spans="1:7" ht="31.5">
      <c r="A68" s="24" t="s">
        <v>152</v>
      </c>
      <c r="B68" s="30" t="s">
        <v>151</v>
      </c>
      <c r="C68" s="33"/>
      <c r="D68" s="33"/>
      <c r="E68" s="33"/>
      <c r="F68" s="33"/>
      <c r="G68" s="63">
        <f t="shared" si="3"/>
        <v>0</v>
      </c>
    </row>
    <row r="69" spans="1:7" ht="31.5">
      <c r="A69" s="24" t="s">
        <v>37</v>
      </c>
      <c r="B69" s="30" t="s">
        <v>51</v>
      </c>
      <c r="C69" s="33"/>
      <c r="D69" s="33"/>
      <c r="E69" s="33"/>
      <c r="F69" s="33"/>
      <c r="G69" s="63">
        <f t="shared" si="3"/>
        <v>0</v>
      </c>
    </row>
    <row r="70" spans="1:7" s="6" customFormat="1" ht="15.75">
      <c r="A70" s="34" t="s">
        <v>123</v>
      </c>
      <c r="B70" s="25">
        <v>227</v>
      </c>
      <c r="C70" s="35"/>
      <c r="D70" s="35"/>
      <c r="E70" s="35"/>
      <c r="F70" s="35"/>
      <c r="G70" s="63">
        <f t="shared" si="3"/>
        <v>0</v>
      </c>
    </row>
    <row r="71" spans="1:7" s="6" customFormat="1" ht="31.5">
      <c r="A71" s="36" t="s">
        <v>124</v>
      </c>
      <c r="B71" s="37">
        <v>228</v>
      </c>
      <c r="C71" s="38"/>
      <c r="D71" s="38"/>
      <c r="E71" s="38"/>
      <c r="F71" s="38"/>
      <c r="G71" s="63">
        <f t="shared" si="3"/>
        <v>0</v>
      </c>
    </row>
    <row r="72" spans="1:7" ht="47.25">
      <c r="A72" s="36" t="s">
        <v>125</v>
      </c>
      <c r="B72" s="37">
        <v>229</v>
      </c>
      <c r="C72" s="38"/>
      <c r="D72" s="38"/>
      <c r="E72" s="38"/>
      <c r="F72" s="38"/>
      <c r="G72" s="63">
        <f t="shared" si="3"/>
        <v>0</v>
      </c>
    </row>
    <row r="73" spans="1:7" s="6" customFormat="1" ht="15.75">
      <c r="A73" s="65" t="s">
        <v>153</v>
      </c>
      <c r="B73" s="39">
        <v>260</v>
      </c>
      <c r="C73" s="40">
        <f>ROUND(C74+C75+C76,2)</f>
        <v>0</v>
      </c>
      <c r="D73" s="40">
        <f>ROUND(D74+D75+D76,2)</f>
        <v>0</v>
      </c>
      <c r="E73" s="40">
        <f>ROUND(E74+E75+E76,2)</f>
        <v>0</v>
      </c>
      <c r="F73" s="40">
        <f>ROUND(F74+F75+F76,2)</f>
        <v>0</v>
      </c>
      <c r="G73" s="40">
        <f>ROUND(G74+G75+G76,2)</f>
        <v>0</v>
      </c>
    </row>
    <row r="74" spans="1:7" s="6" customFormat="1" ht="15.75">
      <c r="A74" s="66" t="s">
        <v>38</v>
      </c>
      <c r="B74" s="37">
        <v>262</v>
      </c>
      <c r="C74" s="43"/>
      <c r="D74" s="43"/>
      <c r="E74" s="43"/>
      <c r="F74" s="43"/>
      <c r="G74" s="59">
        <f>ROUND(E74-F74,2)</f>
        <v>0</v>
      </c>
    </row>
    <row r="75" spans="1:7" ht="47.25">
      <c r="A75" s="41" t="s">
        <v>126</v>
      </c>
      <c r="B75" s="42">
        <v>264</v>
      </c>
      <c r="C75" s="44"/>
      <c r="D75" s="44"/>
      <c r="E75" s="44"/>
      <c r="F75" s="44"/>
      <c r="G75" s="59">
        <f>ROUND(E75-F75,2)</f>
        <v>0</v>
      </c>
    </row>
    <row r="76" spans="1:7" ht="31.5">
      <c r="A76" s="67" t="s">
        <v>154</v>
      </c>
      <c r="B76" s="68">
        <v>266</v>
      </c>
      <c r="C76" s="40">
        <f>ROUND(C77+C78+C79+C80,2)</f>
        <v>0</v>
      </c>
      <c r="D76" s="40">
        <f>ROUND(D77+D78+D79+D80,2)</f>
        <v>0</v>
      </c>
      <c r="E76" s="40">
        <f>ROUND(E77+E78+E79+E80,2)</f>
        <v>0</v>
      </c>
      <c r="F76" s="40">
        <f>ROUND(F77+F78+F79+F80,2)</f>
        <v>0</v>
      </c>
      <c r="G76" s="40">
        <f>ROUND(G77+G78+G79+G80,2)</f>
        <v>0</v>
      </c>
    </row>
    <row r="77" spans="1:7" s="6" customFormat="1" ht="15.75">
      <c r="A77" s="41" t="s">
        <v>155</v>
      </c>
      <c r="B77" s="42" t="s">
        <v>127</v>
      </c>
      <c r="C77" s="44"/>
      <c r="D77" s="44"/>
      <c r="E77" s="44"/>
      <c r="F77" s="44"/>
      <c r="G77" s="59">
        <f>ROUND(E77-F77,2)</f>
        <v>0</v>
      </c>
    </row>
    <row r="78" spans="1:7" ht="31.5">
      <c r="A78" s="41" t="s">
        <v>156</v>
      </c>
      <c r="B78" s="42" t="s">
        <v>129</v>
      </c>
      <c r="C78" s="44"/>
      <c r="D78" s="44"/>
      <c r="E78" s="44"/>
      <c r="F78" s="44"/>
      <c r="G78" s="59">
        <f>ROUND(E78-F78,2)</f>
        <v>0</v>
      </c>
    </row>
    <row r="79" spans="1:7" ht="31.5">
      <c r="A79" s="41" t="s">
        <v>128</v>
      </c>
      <c r="B79" s="42" t="s">
        <v>157</v>
      </c>
      <c r="C79" s="45"/>
      <c r="D79" s="45"/>
      <c r="E79" s="45"/>
      <c r="F79" s="45"/>
      <c r="G79" s="59">
        <f>ROUND(E79-F79,2)</f>
        <v>0</v>
      </c>
    </row>
    <row r="80" spans="1:7" ht="31.5">
      <c r="A80" s="41" t="s">
        <v>158</v>
      </c>
      <c r="B80" s="42" t="s">
        <v>159</v>
      </c>
      <c r="C80" s="44"/>
      <c r="D80" s="44"/>
      <c r="E80" s="44"/>
      <c r="F80" s="44"/>
      <c r="G80" s="59">
        <f>ROUND(E80-F80,2)</f>
        <v>0</v>
      </c>
    </row>
    <row r="81" spans="1:7" ht="15.75">
      <c r="A81" s="65" t="s">
        <v>39</v>
      </c>
      <c r="B81" s="39">
        <v>290</v>
      </c>
      <c r="C81" s="16">
        <f>ROUND(C82+C83+C84+C85+C86+C87+C88+C89,2)</f>
        <v>0</v>
      </c>
      <c r="D81" s="16">
        <f>ROUND(D82+D83+D84+D85+D86+D87+D88+D89,2)</f>
        <v>0</v>
      </c>
      <c r="E81" s="16">
        <f>ROUND(E82+E83+E84+E85+E86+E87+E88+E89,2)</f>
        <v>0</v>
      </c>
      <c r="F81" s="16">
        <f>ROUND(F82+F83+F84+F85+F86+F87+F88+F89,2)</f>
        <v>0</v>
      </c>
      <c r="G81" s="60">
        <f>ROUND(G82+G83+G84+G85+G86+G87+G88+G89,2)</f>
        <v>0</v>
      </c>
    </row>
    <row r="82" spans="1:7" s="6" customFormat="1" ht="15.75">
      <c r="A82" s="69" t="s">
        <v>130</v>
      </c>
      <c r="B82" s="70">
        <v>291</v>
      </c>
      <c r="C82" s="13"/>
      <c r="D82" s="13"/>
      <c r="E82" s="13"/>
      <c r="F82" s="13"/>
      <c r="G82" s="59">
        <f t="shared" ref="G82:G89" si="4">ROUND(E82-F82,2)</f>
        <v>0</v>
      </c>
    </row>
    <row r="83" spans="1:7" s="6" customFormat="1" ht="47.25">
      <c r="A83" s="17" t="s">
        <v>131</v>
      </c>
      <c r="B83" s="18">
        <v>292</v>
      </c>
      <c r="C83" s="19"/>
      <c r="D83" s="19"/>
      <c r="E83" s="19"/>
      <c r="F83" s="19"/>
      <c r="G83" s="59">
        <f t="shared" si="4"/>
        <v>0</v>
      </c>
    </row>
    <row r="84" spans="1:7" ht="47.25">
      <c r="A84" s="46" t="s">
        <v>132</v>
      </c>
      <c r="B84" s="18">
        <v>293</v>
      </c>
      <c r="C84" s="19"/>
      <c r="D84" s="19"/>
      <c r="E84" s="19"/>
      <c r="F84" s="19"/>
      <c r="G84" s="59">
        <f t="shared" si="4"/>
        <v>0</v>
      </c>
    </row>
    <row r="85" spans="1:7" s="6" customFormat="1" ht="15.75">
      <c r="A85" s="17" t="s">
        <v>73</v>
      </c>
      <c r="B85" s="18">
        <v>295</v>
      </c>
      <c r="C85" s="19"/>
      <c r="D85" s="19"/>
      <c r="E85" s="19"/>
      <c r="F85" s="19"/>
      <c r="G85" s="59">
        <f t="shared" si="4"/>
        <v>0</v>
      </c>
    </row>
    <row r="86" spans="1:7" s="6" customFormat="1" ht="15.75">
      <c r="A86" s="17" t="s">
        <v>40</v>
      </c>
      <c r="B86" s="18">
        <v>296</v>
      </c>
      <c r="C86" s="19"/>
      <c r="D86" s="19"/>
      <c r="E86" s="19"/>
      <c r="F86" s="19"/>
      <c r="G86" s="59">
        <f t="shared" si="4"/>
        <v>0</v>
      </c>
    </row>
    <row r="87" spans="1:7" ht="31.5">
      <c r="A87" s="17" t="s">
        <v>133</v>
      </c>
      <c r="B87" s="18">
        <v>297</v>
      </c>
      <c r="C87" s="19"/>
      <c r="D87" s="19"/>
      <c r="E87" s="19"/>
      <c r="F87" s="19"/>
      <c r="G87" s="59">
        <f t="shared" si="4"/>
        <v>0</v>
      </c>
    </row>
    <row r="88" spans="1:7" ht="31.5">
      <c r="A88" s="17" t="s">
        <v>134</v>
      </c>
      <c r="B88" s="18">
        <v>298</v>
      </c>
      <c r="C88" s="19"/>
      <c r="D88" s="19"/>
      <c r="E88" s="19"/>
      <c r="F88" s="19"/>
      <c r="G88" s="59">
        <f t="shared" si="4"/>
        <v>0</v>
      </c>
    </row>
    <row r="89" spans="1:7" ht="31.5">
      <c r="A89" s="17" t="s">
        <v>135</v>
      </c>
      <c r="B89" s="18">
        <v>299</v>
      </c>
      <c r="C89" s="19"/>
      <c r="D89" s="19"/>
      <c r="E89" s="19"/>
      <c r="F89" s="19"/>
      <c r="G89" s="59">
        <f t="shared" si="4"/>
        <v>0</v>
      </c>
    </row>
    <row r="90" spans="1:7" ht="15.75">
      <c r="A90" s="65" t="s">
        <v>41</v>
      </c>
      <c r="B90" s="39">
        <v>300</v>
      </c>
      <c r="C90" s="16">
        <f>ROUND(C91+C94,2)</f>
        <v>3698900</v>
      </c>
      <c r="D90" s="16">
        <f>ROUND(D91+D94,2)</f>
        <v>308444.21000000002</v>
      </c>
      <c r="E90" s="16">
        <f>ROUND(E91+E94,2)</f>
        <v>308444.21000000002</v>
      </c>
      <c r="F90" s="16">
        <f>ROUND(F91+F94,2)</f>
        <v>308444.21000000002</v>
      </c>
      <c r="G90" s="60">
        <f>ROUND(G91+G94,2)</f>
        <v>0</v>
      </c>
    </row>
    <row r="91" spans="1:7" ht="15.75">
      <c r="A91" s="20" t="s">
        <v>42</v>
      </c>
      <c r="B91" s="15">
        <v>310</v>
      </c>
      <c r="C91" s="16">
        <f>ROUND(C92+C93,2)</f>
        <v>0</v>
      </c>
      <c r="D91" s="16">
        <f>ROUND(D92+D93,2)</f>
        <v>0</v>
      </c>
      <c r="E91" s="16">
        <f>ROUND(E92+E93,2)</f>
        <v>0</v>
      </c>
      <c r="F91" s="16">
        <f>ROUND(F92+F93,2)</f>
        <v>0</v>
      </c>
      <c r="G91" s="60">
        <f>ROUND(G92+G93,2)</f>
        <v>0</v>
      </c>
    </row>
    <row r="92" spans="1:7" ht="31.5">
      <c r="A92" s="41" t="s">
        <v>43</v>
      </c>
      <c r="B92" s="42" t="s">
        <v>136</v>
      </c>
      <c r="C92" s="19"/>
      <c r="D92" s="19"/>
      <c r="E92" s="19"/>
      <c r="F92" s="19"/>
      <c r="G92" s="59">
        <f>ROUND(E92-F92,2)</f>
        <v>0</v>
      </c>
    </row>
    <row r="93" spans="1:7" ht="18" customHeight="1">
      <c r="A93" s="17" t="s">
        <v>137</v>
      </c>
      <c r="B93" s="18" t="s">
        <v>138</v>
      </c>
      <c r="C93" s="19"/>
      <c r="D93" s="19"/>
      <c r="E93" s="19"/>
      <c r="F93" s="19"/>
      <c r="G93" s="59">
        <f>ROUND(E93-F93,2)</f>
        <v>0</v>
      </c>
    </row>
    <row r="94" spans="1:7" ht="31.5">
      <c r="A94" s="65" t="s">
        <v>44</v>
      </c>
      <c r="B94" s="39">
        <v>340</v>
      </c>
      <c r="C94" s="16">
        <f>ROUND(C95+C96+C99+C100+C101+C102+C106+C105,2)</f>
        <v>3698900</v>
      </c>
      <c r="D94" s="16">
        <f>ROUND(D95+D96+D99+D100+D101+D102+D106+D105,2)</f>
        <v>308444.21000000002</v>
      </c>
      <c r="E94" s="16">
        <f>ROUND(E95+E96+E99+E100+E101+E102+E106+E105,2)</f>
        <v>308444.21000000002</v>
      </c>
      <c r="F94" s="16">
        <f>ROUND(F95+F96+F99+F100+F101+F102+F106+F105,2)</f>
        <v>308444.21000000002</v>
      </c>
      <c r="G94" s="60">
        <f>ROUND(G95+G96+G99+G100+G101+G102+G106+G105,2)</f>
        <v>0</v>
      </c>
    </row>
    <row r="95" spans="1:7" ht="31.5">
      <c r="A95" s="41" t="s">
        <v>139</v>
      </c>
      <c r="B95" s="42">
        <v>341</v>
      </c>
      <c r="C95" s="47"/>
      <c r="D95" s="47"/>
      <c r="E95" s="47"/>
      <c r="F95" s="47"/>
      <c r="G95" s="59">
        <f>ROUND(E95-F95,2)</f>
        <v>0</v>
      </c>
    </row>
    <row r="96" spans="1:7" ht="15.75">
      <c r="A96" s="17" t="s">
        <v>168</v>
      </c>
      <c r="B96" s="18">
        <v>342</v>
      </c>
      <c r="C96" s="86">
        <f>ROUND(C97+C98,2)</f>
        <v>3698900</v>
      </c>
      <c r="D96" s="86">
        <f>ROUND(D97+D98,2)</f>
        <v>308444.21000000002</v>
      </c>
      <c r="E96" s="86">
        <f>ROUND(E97+E98,2)</f>
        <v>308444.21000000002</v>
      </c>
      <c r="F96" s="86">
        <f>ROUND(F97+F98,2)</f>
        <v>308444.21000000002</v>
      </c>
      <c r="G96" s="87">
        <f>ROUND(G97+G98,2)</f>
        <v>0</v>
      </c>
    </row>
    <row r="97" spans="1:8" ht="15.75">
      <c r="A97" s="71" t="s">
        <v>167</v>
      </c>
      <c r="B97" s="18" t="s">
        <v>165</v>
      </c>
      <c r="C97" s="19">
        <v>3698900</v>
      </c>
      <c r="D97" s="19">
        <v>308444.21000000002</v>
      </c>
      <c r="E97" s="19">
        <v>308444.21000000002</v>
      </c>
      <c r="F97" s="19">
        <v>308444.21000000002</v>
      </c>
      <c r="G97" s="59">
        <f>ROUND(E97-F97,2)</f>
        <v>0</v>
      </c>
    </row>
    <row r="98" spans="1:8" ht="31.5">
      <c r="A98" s="71" t="s">
        <v>140</v>
      </c>
      <c r="B98" s="18" t="s">
        <v>166</v>
      </c>
      <c r="C98" s="19"/>
      <c r="D98" s="19"/>
      <c r="E98" s="19"/>
      <c r="F98" s="19"/>
      <c r="G98" s="59">
        <f>ROUND(E98-F98,2)</f>
        <v>0</v>
      </c>
    </row>
    <row r="99" spans="1:8" ht="15.75">
      <c r="A99" s="17" t="s">
        <v>45</v>
      </c>
      <c r="B99" s="18">
        <v>343</v>
      </c>
      <c r="C99" s="19"/>
      <c r="D99" s="19"/>
      <c r="E99" s="19"/>
      <c r="F99" s="19"/>
      <c r="G99" s="59">
        <f>ROUND(E99-F99,2)</f>
        <v>0</v>
      </c>
    </row>
    <row r="100" spans="1:8" ht="15.75">
      <c r="A100" s="17" t="s">
        <v>46</v>
      </c>
      <c r="B100" s="18">
        <v>344</v>
      </c>
      <c r="C100" s="19"/>
      <c r="D100" s="19"/>
      <c r="E100" s="19"/>
      <c r="F100" s="19"/>
      <c r="G100" s="59">
        <f>ROUND(E100-F100,2)</f>
        <v>0</v>
      </c>
    </row>
    <row r="101" spans="1:8" ht="15.75">
      <c r="A101" s="17" t="s">
        <v>47</v>
      </c>
      <c r="B101" s="18">
        <v>345</v>
      </c>
      <c r="C101" s="19"/>
      <c r="D101" s="19"/>
      <c r="E101" s="19"/>
      <c r="F101" s="19"/>
      <c r="G101" s="59">
        <f>ROUND(E101-F101,2)</f>
        <v>0</v>
      </c>
    </row>
    <row r="102" spans="1:8" ht="15.75">
      <c r="A102" s="65" t="s">
        <v>48</v>
      </c>
      <c r="B102" s="39">
        <v>346</v>
      </c>
      <c r="C102" s="73">
        <f>ROUND(C103+C104,2)</f>
        <v>0</v>
      </c>
      <c r="D102" s="73">
        <f>ROUND(D103+D104,2)</f>
        <v>0</v>
      </c>
      <c r="E102" s="73">
        <f>ROUND(E103+E104,2)</f>
        <v>0</v>
      </c>
      <c r="F102" s="73">
        <f>ROUND(F103+F104,2)</f>
        <v>0</v>
      </c>
      <c r="G102" s="64">
        <f>ROUND(G103+G104,2)</f>
        <v>0</v>
      </c>
    </row>
    <row r="103" spans="1:8" ht="31.5">
      <c r="A103" s="71" t="s">
        <v>140</v>
      </c>
      <c r="B103" s="72" t="s">
        <v>141</v>
      </c>
      <c r="C103" s="13"/>
      <c r="D103" s="13"/>
      <c r="E103" s="13"/>
      <c r="F103" s="13"/>
      <c r="G103" s="59">
        <f t="shared" ref="G103:G108" si="5">ROUND(E103-F103,2)</f>
        <v>0</v>
      </c>
    </row>
    <row r="104" spans="1:8" ht="26.25" customHeight="1">
      <c r="A104" s="17" t="s">
        <v>142</v>
      </c>
      <c r="B104" s="18" t="s">
        <v>143</v>
      </c>
      <c r="C104" s="13"/>
      <c r="D104" s="13"/>
      <c r="E104" s="13"/>
      <c r="F104" s="13"/>
      <c r="G104" s="59">
        <f t="shared" si="5"/>
        <v>0</v>
      </c>
      <c r="H104" s="54"/>
    </row>
    <row r="105" spans="1:8" ht="24" customHeight="1">
      <c r="A105" s="17" t="s">
        <v>144</v>
      </c>
      <c r="B105" s="18">
        <v>347</v>
      </c>
      <c r="C105" s="48"/>
      <c r="D105" s="48"/>
      <c r="E105" s="48"/>
      <c r="F105" s="48"/>
      <c r="G105" s="59">
        <f t="shared" si="5"/>
        <v>0</v>
      </c>
    </row>
    <row r="106" spans="1:8" ht="32.25" thickBot="1">
      <c r="A106" s="81" t="s">
        <v>145</v>
      </c>
      <c r="B106" s="82">
        <v>349</v>
      </c>
      <c r="C106" s="48"/>
      <c r="D106" s="48"/>
      <c r="E106" s="48"/>
      <c r="F106" s="48"/>
      <c r="G106" s="83">
        <f t="shared" si="5"/>
        <v>0</v>
      </c>
    </row>
    <row r="107" spans="1:8" ht="19.5" thickBot="1">
      <c r="A107" s="91" t="s">
        <v>164</v>
      </c>
      <c r="B107" s="92">
        <v>189</v>
      </c>
      <c r="C107" s="93"/>
      <c r="D107" s="94"/>
      <c r="E107" s="94"/>
      <c r="F107" s="95"/>
      <c r="G107" s="96">
        <f t="shared" si="5"/>
        <v>0</v>
      </c>
    </row>
    <row r="108" spans="1:8" ht="19.5" thickBot="1">
      <c r="A108" s="97" t="s">
        <v>169</v>
      </c>
      <c r="B108" s="84"/>
      <c r="C108" s="88"/>
      <c r="D108" s="89"/>
      <c r="E108" s="89"/>
      <c r="F108" s="90"/>
      <c r="G108" s="85">
        <f t="shared" si="5"/>
        <v>0</v>
      </c>
    </row>
    <row r="109" spans="1:8" ht="31.5">
      <c r="A109" s="51" t="s">
        <v>146</v>
      </c>
      <c r="B109" s="49"/>
      <c r="C109" s="49"/>
      <c r="D109" s="52" t="s">
        <v>171</v>
      </c>
      <c r="E109" s="52"/>
      <c r="F109" s="53"/>
    </row>
    <row r="110" spans="1:8" ht="15" customHeight="1">
      <c r="A110" s="55" t="s">
        <v>147</v>
      </c>
      <c r="B110" s="49"/>
      <c r="C110" s="49"/>
      <c r="E110" s="55" t="s">
        <v>147</v>
      </c>
      <c r="F110" s="55"/>
    </row>
    <row r="111" spans="1:8">
      <c r="A111" s="55"/>
      <c r="B111" s="49"/>
      <c r="C111" s="49"/>
      <c r="F111" s="55"/>
      <c r="G111" s="55"/>
    </row>
    <row r="112" spans="1:8">
      <c r="A112" t="s">
        <v>148</v>
      </c>
      <c r="B112" s="49"/>
      <c r="C112" s="49"/>
      <c r="F112" s="50"/>
    </row>
  </sheetData>
  <mergeCells count="3">
    <mergeCell ref="A7:G7"/>
    <mergeCell ref="C10:E10"/>
    <mergeCell ref="C13:E1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0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dcterms:created xsi:type="dcterms:W3CDTF">2013-08-08T13:03:50Z</dcterms:created>
  <dcterms:modified xsi:type="dcterms:W3CDTF">2022-01-31T09:37:36Z</dcterms:modified>
</cp:coreProperties>
</file>